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0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2'!$8:$10</definedName>
    <definedName name="_xlnm.Print_Area" localSheetId="2">'пр 3'!$A$1:$I$12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<sst xmlns="http://schemas.openxmlformats.org/spreadsheetml/2006/main" count="104" uniqueCount="87">
  <si>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</si>
  <si>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</si>
  <si>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</si>
  <si>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</si>
  <si>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</si>
  <si>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</si>
  <si>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</si>
  <si>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</si>
  <si>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</si>
  <si>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</si>
  <si>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</si>
  <si>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</si>
  <si>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</si>
  <si>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</si>
  <si>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</si>
  <si>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</si>
  <si>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</si>
  <si>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</si>
  <si>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</si>
  <si>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</si>
  <si>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</si>
  <si>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</si>
  <si>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</si>
  <si>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</si>
  <si>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</si>
  <si>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</si>
  <si>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</si>
  <si>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</si>
  <si>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</si>
  <si>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</si>
  <si>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</si>
  <si>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</si>
  <si>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</si>
  <si>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</si>
  <si>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</si>
  <si>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</si>
  <si>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</si>
  <si>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</si>
  <si>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</si>
  <si>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</si>
  <si>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</si>
  <si>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</si>
  <si>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</si>
  <si>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</si>
  <si>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</si>
  <si>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</si>
  <si>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</si>
  <si>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</si>
  <si>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расходы на оплату труда ремонтного персонала</t>
  </si>
  <si>
    <t>капитальный ремонт</t>
  </si>
  <si>
    <t>отчисления на социальные нужды</t>
  </si>
  <si>
    <t>9.1.</t>
  </si>
  <si>
    <t>Валовая прибыль, в т.ч.</t>
  </si>
  <si>
    <t>налоги и сборы</t>
  </si>
  <si>
    <t>Выручка от регулируемой деятельности</t>
  </si>
  <si>
    <t>текущий ремонт</t>
  </si>
  <si>
    <t>расходы на оплату труда общепроизводственного персонала</t>
  </si>
  <si>
    <t>расходы на оплату труда общехозяйственного персонала</t>
  </si>
  <si>
    <t>Итого себестоимость</t>
  </si>
  <si>
    <t>численность основного персонала, чел.</t>
  </si>
  <si>
    <t>2.1.</t>
  </si>
  <si>
    <t>5.1.</t>
  </si>
  <si>
    <t>5.2.</t>
  </si>
  <si>
    <t>5.3.</t>
  </si>
  <si>
    <t>5.4.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</si>
  <si>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</si>
  <si>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</si>
  <si>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</si>
  <si>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</si>
  <si>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</si>
  <si>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7.2.2.</t>
  </si>
  <si>
    <t>7.3.</t>
  </si>
  <si>
    <t>общехозяйственные (управленческие) расходы, в т.ч.</t>
  </si>
  <si>
    <t>7.3.1.</t>
  </si>
  <si>
    <t>7.3.2.</t>
  </si>
  <si>
    <t>Прочие расходы, связанные с утилизацией (захоронением) отходов, в т. ч.</t>
  </si>
  <si>
    <t>Приложение № 1
к экспертному заключению 
по делу № 273-13в</t>
  </si>
  <si>
    <t>Приложение № 2                                           к экспертному заключению по делу 
№ 273-13в</t>
  </si>
  <si>
    <t>Приложение № 3                                           к экспертному заключению по делу № 273-13в</t>
  </si>
  <si>
    <t>муниципального унитарного предприятия "Ачинский транспорт"</t>
  </si>
  <si>
    <t xml:space="preserve"> (г. Ачинск, ИНН 2443033707)</t>
  </si>
  <si>
    <t>5.5.</t>
  </si>
  <si>
    <t>материалы, запасные части</t>
  </si>
  <si>
    <t>Электроэнергия</t>
  </si>
  <si>
    <t>Тарифы на услуги по утилизации (захоронению) твердых бытовых отходов для потребителей</t>
  </si>
  <si>
    <t>муниципального унитарного предприятия «Ачинский транспорт»  (г. Ачинск, ИНН 2443033707)</t>
  </si>
  <si>
    <t>муниципального унитарного предприятия «Ачинский транспорт»                               (г. Ачинск, ИНН 2443033707)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</si>
</sst>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 applyAlignment="1">
      <alignment vertical="center" wrapText="1"/>
      <protection/>
    </xf>
    <xf numFmtId="0" fontId="48" fillId="0" borderId="0" xfId="57" applyFont="1">
      <alignment/>
      <protection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tabSelected="1" view="pageLayout" workbookViewId="0" topLeftCell="A1">
      <selection activeCell="A5" sqref="A5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3"/>
      <c r="B1" s="33"/>
      <c r="C1" s="33"/>
      <c r="D1" s="43" t="s">
        <v>76</v>
      </c>
      <c r="E1" s="44"/>
      <c r="F1" s="44"/>
    </row>
    <row r="2" spans="1:6" ht="30" customHeight="1">
      <c r="A2" s="33"/>
      <c r="B2" s="33"/>
      <c r="C2" s="33"/>
      <c r="D2" s="33"/>
      <c r="E2" s="33"/>
      <c r="F2" s="34"/>
    </row>
    <row r="3" spans="1:7" ht="20.25" customHeight="1">
      <c r="A3" s="41" t="s">
        <v>34</v>
      </c>
      <c r="B3" s="41"/>
      <c r="C3" s="41"/>
      <c r="D3" s="41"/>
      <c r="E3" s="41"/>
      <c r="F3" s="41"/>
      <c r="G3" s="15" t="s">
        <v>15</v>
      </c>
    </row>
    <row r="4" spans="1:9" ht="38.25" customHeight="1">
      <c r="A4" s="42" t="s">
        <v>86</v>
      </c>
      <c r="B4" s="42"/>
      <c r="C4" s="42"/>
      <c r="D4" s="42"/>
      <c r="E4" s="42"/>
      <c r="F4" s="42"/>
      <c r="G4" s="1"/>
      <c r="H4" s="1"/>
      <c r="I4" s="1"/>
    </row>
    <row r="5" spans="1:6" ht="18.75">
      <c r="A5" s="33"/>
      <c r="B5" s="33"/>
      <c r="C5" s="33"/>
      <c r="D5" s="33"/>
      <c r="E5" s="33"/>
      <c r="F5" s="34"/>
    </row>
    <row r="6" spans="1:6" ht="36" customHeight="1">
      <c r="A6" s="45" t="s">
        <v>6</v>
      </c>
      <c r="B6" s="45" t="s">
        <v>7</v>
      </c>
      <c r="C6" s="45" t="s">
        <v>8</v>
      </c>
      <c r="D6" s="47" t="s">
        <v>35</v>
      </c>
      <c r="E6" s="48"/>
      <c r="F6" s="49"/>
    </row>
    <row r="7" spans="1:6" ht="15.75">
      <c r="A7" s="46"/>
      <c r="B7" s="46"/>
      <c r="C7" s="46"/>
      <c r="D7" s="31" t="s">
        <v>16</v>
      </c>
      <c r="E7" s="31" t="s">
        <v>17</v>
      </c>
      <c r="F7" s="31" t="s">
        <v>36</v>
      </c>
    </row>
    <row r="8" spans="1:6" ht="33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</row>
    <row r="9" spans="1:6" ht="47.25" customHeight="1">
      <c r="A9" s="31">
        <v>1</v>
      </c>
      <c r="B9" s="32" t="s">
        <v>37</v>
      </c>
      <c r="C9" s="31" t="s">
        <v>38</v>
      </c>
      <c r="D9" s="20">
        <v>202</v>
      </c>
      <c r="E9" s="20">
        <v>202</v>
      </c>
      <c r="F9" s="20">
        <v>202</v>
      </c>
    </row>
    <row r="10" spans="1:6" ht="36" customHeight="1">
      <c r="A10" s="31" t="s">
        <v>1</v>
      </c>
      <c r="B10" s="32" t="s">
        <v>39</v>
      </c>
      <c r="C10" s="30" t="s">
        <v>38</v>
      </c>
      <c r="D10" s="35">
        <v>132.7</v>
      </c>
      <c r="E10" s="35">
        <v>132.7</v>
      </c>
      <c r="F10" s="35">
        <v>132.7</v>
      </c>
    </row>
    <row r="11" spans="1:6" ht="15.75">
      <c r="A11" s="31" t="s">
        <v>2</v>
      </c>
      <c r="B11" s="32" t="s">
        <v>40</v>
      </c>
      <c r="C11" s="30" t="s">
        <v>38</v>
      </c>
      <c r="D11" s="35">
        <v>7.8</v>
      </c>
      <c r="E11" s="35">
        <v>7.8</v>
      </c>
      <c r="F11" s="35">
        <v>7.8</v>
      </c>
    </row>
    <row r="12" spans="1:6" ht="15.75">
      <c r="A12" s="31" t="s">
        <v>41</v>
      </c>
      <c r="B12" s="32" t="s">
        <v>42</v>
      </c>
      <c r="C12" s="30" t="s">
        <v>38</v>
      </c>
      <c r="D12" s="35">
        <v>61.5</v>
      </c>
      <c r="E12" s="35">
        <v>61.5</v>
      </c>
      <c r="F12" s="35">
        <v>61.5</v>
      </c>
    </row>
    <row r="13" spans="1:6" ht="31.5">
      <c r="A13" s="31">
        <v>2</v>
      </c>
      <c r="B13" s="32" t="s">
        <v>20</v>
      </c>
      <c r="C13" s="30" t="s">
        <v>43</v>
      </c>
      <c r="D13" s="31">
        <v>100000</v>
      </c>
      <c r="E13" s="31">
        <v>100000</v>
      </c>
      <c r="F13" s="31">
        <v>100000</v>
      </c>
    </row>
    <row r="14" spans="1:6" ht="31.5">
      <c r="A14" s="31">
        <v>3</v>
      </c>
      <c r="B14" s="32" t="s">
        <v>18</v>
      </c>
      <c r="C14" s="30" t="s">
        <v>38</v>
      </c>
      <c r="D14" s="35">
        <v>193.8</v>
      </c>
      <c r="E14" s="35">
        <v>193.8</v>
      </c>
      <c r="F14" s="35">
        <v>193.8</v>
      </c>
    </row>
    <row r="15" spans="1:6" ht="31.5">
      <c r="A15" s="31">
        <v>4</v>
      </c>
      <c r="B15" s="32" t="s">
        <v>19</v>
      </c>
      <c r="C15" s="30" t="s">
        <v>38</v>
      </c>
      <c r="D15" s="35">
        <v>0</v>
      </c>
      <c r="E15" s="35">
        <v>0</v>
      </c>
      <c r="F15" s="35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4"/>
  <sheetViews>
    <sheetView view="pageLayout" workbookViewId="0" topLeftCell="A5">
      <selection activeCell="J34" sqref="J34"/>
    </sheetView>
  </sheetViews>
  <sheetFormatPr defaultColWidth="9.140625" defaultRowHeight="12.75"/>
  <cols>
    <col min="1" max="1" width="5.8515625" style="3" customWidth="1"/>
    <col min="2" max="2" width="26.00390625" style="3" customWidth="1"/>
    <col min="3" max="4" width="10.140625" style="4" customWidth="1"/>
    <col min="5" max="5" width="12.8515625" style="3" customWidth="1"/>
    <col min="6" max="7" width="10.140625" style="3" customWidth="1"/>
    <col min="8" max="8" width="12.8515625" style="3" customWidth="1"/>
    <col min="9" max="10" width="10.1406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1"/>
      <c r="D2" s="51"/>
      <c r="E2" s="51"/>
      <c r="F2" s="19"/>
      <c r="G2" s="19"/>
      <c r="H2" s="51" t="s">
        <v>77</v>
      </c>
      <c r="I2" s="51"/>
      <c r="J2" s="51"/>
      <c r="K2" s="51"/>
    </row>
    <row r="3" spans="1:4" ht="18.75">
      <c r="A3" s="5"/>
      <c r="B3" s="5"/>
      <c r="C3" s="6"/>
      <c r="D3" s="6"/>
    </row>
    <row r="4" spans="1:12" ht="19.5" customHeight="1">
      <c r="A4" s="52" t="s">
        <v>10</v>
      </c>
      <c r="B4" s="52"/>
      <c r="C4" s="52"/>
      <c r="D4" s="52"/>
      <c r="E4" s="52"/>
      <c r="F4" s="53"/>
      <c r="G4" s="53"/>
      <c r="H4" s="53"/>
      <c r="I4" s="53"/>
      <c r="J4" s="53"/>
      <c r="K4" s="53"/>
      <c r="L4" s="15"/>
    </row>
    <row r="5" spans="1:11" ht="19.5" customHeight="1">
      <c r="A5" s="42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9.5" customHeight="1">
      <c r="A6" s="42" t="s">
        <v>80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5:11" ht="16.5" customHeight="1">
      <c r="E7" s="7"/>
      <c r="F7" s="7"/>
      <c r="G7" s="7"/>
      <c r="H7" s="7"/>
      <c r="I7" s="7"/>
      <c r="J7" s="7"/>
      <c r="K7" s="7" t="s">
        <v>5</v>
      </c>
    </row>
    <row r="8" spans="1:11" ht="17.25" customHeight="1">
      <c r="A8" s="50" t="s">
        <v>6</v>
      </c>
      <c r="B8" s="50" t="s">
        <v>0</v>
      </c>
      <c r="C8" s="50" t="s">
        <v>21</v>
      </c>
      <c r="D8" s="50"/>
      <c r="E8" s="50"/>
      <c r="F8" s="50" t="s">
        <v>23</v>
      </c>
      <c r="G8" s="50"/>
      <c r="H8" s="50"/>
      <c r="I8" s="50" t="s">
        <v>22</v>
      </c>
      <c r="J8" s="50"/>
      <c r="K8" s="50"/>
    </row>
    <row r="9" spans="1:11" ht="68.25" customHeight="1">
      <c r="A9" s="50"/>
      <c r="B9" s="50"/>
      <c r="C9" s="8" t="s">
        <v>9</v>
      </c>
      <c r="D9" s="8" t="s">
        <v>3</v>
      </c>
      <c r="E9" s="9" t="s">
        <v>4</v>
      </c>
      <c r="F9" s="8" t="s">
        <v>9</v>
      </c>
      <c r="G9" s="8" t="s">
        <v>3</v>
      </c>
      <c r="H9" s="9" t="s">
        <v>4</v>
      </c>
      <c r="I9" s="8" t="s">
        <v>9</v>
      </c>
      <c r="J9" s="8" t="s">
        <v>3</v>
      </c>
      <c r="K9" s="9" t="s">
        <v>4</v>
      </c>
    </row>
    <row r="10" spans="1:11" ht="15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7.5" customHeight="1">
      <c r="A11" s="11">
        <v>1</v>
      </c>
      <c r="B11" s="13" t="s">
        <v>83</v>
      </c>
      <c r="C11" s="21">
        <v>212.48</v>
      </c>
      <c r="D11" s="21">
        <f>C11</f>
        <v>212.48</v>
      </c>
      <c r="E11" s="21">
        <f aca="true" t="shared" si="0" ref="E11:E21">C11-D11</f>
        <v>0</v>
      </c>
      <c r="F11" s="21">
        <v>225.68</v>
      </c>
      <c r="G11" s="21">
        <f>F11</f>
        <v>225.68</v>
      </c>
      <c r="H11" s="21">
        <f>F11-G11</f>
        <v>0</v>
      </c>
      <c r="I11" s="21">
        <v>237.42</v>
      </c>
      <c r="J11" s="21">
        <f>I11</f>
        <v>237.42</v>
      </c>
      <c r="K11" s="21">
        <f>I11-J11</f>
        <v>0</v>
      </c>
    </row>
    <row r="12" spans="1:11" ht="31.5">
      <c r="A12" s="14">
        <v>2</v>
      </c>
      <c r="B12" s="12" t="s">
        <v>44</v>
      </c>
      <c r="C12" s="22">
        <v>3086.89</v>
      </c>
      <c r="D12" s="22">
        <f>C12</f>
        <v>3086.89</v>
      </c>
      <c r="E12" s="21">
        <f t="shared" si="0"/>
        <v>0</v>
      </c>
      <c r="F12" s="22">
        <v>3255.91</v>
      </c>
      <c r="G12" s="22">
        <f>F12</f>
        <v>3255.91</v>
      </c>
      <c r="H12" s="21">
        <f>F12-G12</f>
        <v>0</v>
      </c>
      <c r="I12" s="22">
        <v>3408.94</v>
      </c>
      <c r="J12" s="22">
        <f>I12</f>
        <v>3408.94</v>
      </c>
      <c r="K12" s="21">
        <f>I12-J12</f>
        <v>0</v>
      </c>
    </row>
    <row r="13" spans="1:11" ht="31.5">
      <c r="A13" s="14" t="s">
        <v>60</v>
      </c>
      <c r="B13" s="12" t="s">
        <v>59</v>
      </c>
      <c r="C13" s="22"/>
      <c r="D13" s="22"/>
      <c r="E13" s="21"/>
      <c r="F13" s="22"/>
      <c r="G13" s="22"/>
      <c r="H13" s="21"/>
      <c r="I13" s="22"/>
      <c r="J13" s="22"/>
      <c r="K13" s="21"/>
    </row>
    <row r="14" spans="1:11" ht="31.5">
      <c r="A14" s="14">
        <v>3</v>
      </c>
      <c r="B14" s="13" t="s">
        <v>45</v>
      </c>
      <c r="C14" s="22">
        <v>938.41</v>
      </c>
      <c r="D14" s="22">
        <f>C14</f>
        <v>938.41</v>
      </c>
      <c r="E14" s="21">
        <f t="shared" si="0"/>
        <v>0</v>
      </c>
      <c r="F14" s="22">
        <v>989.8</v>
      </c>
      <c r="G14" s="22">
        <f>F14</f>
        <v>989.8</v>
      </c>
      <c r="H14" s="21">
        <f>F14-G14</f>
        <v>0</v>
      </c>
      <c r="I14" s="22">
        <v>1036.32</v>
      </c>
      <c r="J14" s="22">
        <f>I14</f>
        <v>1036.32</v>
      </c>
      <c r="K14" s="21">
        <f>I14-J14</f>
        <v>0</v>
      </c>
    </row>
    <row r="15" spans="1:11" ht="57" customHeight="1">
      <c r="A15" s="14">
        <v>4</v>
      </c>
      <c r="B15" s="12" t="s">
        <v>46</v>
      </c>
      <c r="C15" s="22">
        <v>692.9</v>
      </c>
      <c r="D15" s="23">
        <f>C15</f>
        <v>692.9</v>
      </c>
      <c r="E15" s="21">
        <f t="shared" si="0"/>
        <v>0</v>
      </c>
      <c r="F15" s="22">
        <v>692.9</v>
      </c>
      <c r="G15" s="23">
        <v>692.9</v>
      </c>
      <c r="H15" s="21">
        <f>F15-G15</f>
        <v>0</v>
      </c>
      <c r="I15" s="22">
        <v>692.9</v>
      </c>
      <c r="J15" s="23">
        <v>692.9</v>
      </c>
      <c r="K15" s="21">
        <f>I15-J15</f>
        <v>0</v>
      </c>
    </row>
    <row r="16" spans="1:11" ht="31.5">
      <c r="A16" s="14">
        <v>5</v>
      </c>
      <c r="B16" s="12" t="s">
        <v>47</v>
      </c>
      <c r="C16" s="22">
        <v>2711.98</v>
      </c>
      <c r="D16" s="23">
        <f>C16</f>
        <v>2711.98</v>
      </c>
      <c r="E16" s="21">
        <f t="shared" si="0"/>
        <v>0</v>
      </c>
      <c r="F16" s="21">
        <v>2633.02</v>
      </c>
      <c r="G16" s="23">
        <f>F16</f>
        <v>2633.02</v>
      </c>
      <c r="H16" s="21">
        <f>F16-G16</f>
        <v>0</v>
      </c>
      <c r="I16" s="21">
        <v>2742.43</v>
      </c>
      <c r="J16" s="23">
        <f>I16</f>
        <v>2742.43</v>
      </c>
      <c r="K16" s="21">
        <f>I16-J16</f>
        <v>0</v>
      </c>
    </row>
    <row r="17" spans="1:11" ht="31.5">
      <c r="A17" s="14" t="s">
        <v>61</v>
      </c>
      <c r="B17" s="12" t="s">
        <v>48</v>
      </c>
      <c r="C17" s="22"/>
      <c r="D17" s="23"/>
      <c r="E17" s="21"/>
      <c r="F17" s="18"/>
      <c r="G17" s="23"/>
      <c r="H17" s="21"/>
      <c r="I17" s="18"/>
      <c r="J17" s="23"/>
      <c r="K17" s="21"/>
    </row>
    <row r="18" spans="1:11" ht="31.5">
      <c r="A18" s="14" t="s">
        <v>62</v>
      </c>
      <c r="B18" s="13" t="s">
        <v>50</v>
      </c>
      <c r="C18" s="22"/>
      <c r="D18" s="23"/>
      <c r="E18" s="21"/>
      <c r="F18" s="18"/>
      <c r="G18" s="23"/>
      <c r="H18" s="21"/>
      <c r="I18" s="18"/>
      <c r="J18" s="23"/>
      <c r="K18" s="21"/>
    </row>
    <row r="19" spans="1:11" ht="15.75">
      <c r="A19" s="14" t="s">
        <v>63</v>
      </c>
      <c r="B19" s="12" t="s">
        <v>55</v>
      </c>
      <c r="C19" s="22">
        <v>1200.02</v>
      </c>
      <c r="D19" s="23">
        <f>C19</f>
        <v>1200.02</v>
      </c>
      <c r="E19" s="21">
        <f t="shared" si="0"/>
        <v>0</v>
      </c>
      <c r="F19" s="21">
        <v>1050</v>
      </c>
      <c r="G19" s="23">
        <f>F19</f>
        <v>1050</v>
      </c>
      <c r="H19" s="21">
        <f>F19-G19</f>
        <v>0</v>
      </c>
      <c r="I19" s="18">
        <v>1085</v>
      </c>
      <c r="J19" s="23">
        <f>I19</f>
        <v>1085</v>
      </c>
      <c r="K19" s="21">
        <f>I19-J19</f>
        <v>0</v>
      </c>
    </row>
    <row r="20" spans="1:11" ht="15.75">
      <c r="A20" s="14" t="s">
        <v>64</v>
      </c>
      <c r="B20" s="12" t="s">
        <v>49</v>
      </c>
      <c r="C20" s="22">
        <v>0</v>
      </c>
      <c r="D20" s="22">
        <v>0</v>
      </c>
      <c r="E20" s="21">
        <f t="shared" si="0"/>
        <v>0</v>
      </c>
      <c r="F20" s="18">
        <v>0</v>
      </c>
      <c r="G20" s="23">
        <v>0</v>
      </c>
      <c r="H20" s="21">
        <f>F20-G20</f>
        <v>0</v>
      </c>
      <c r="I20" s="18">
        <v>0</v>
      </c>
      <c r="J20" s="23">
        <v>0</v>
      </c>
      <c r="K20" s="21">
        <f>I20-J20</f>
        <v>0</v>
      </c>
    </row>
    <row r="21" spans="1:11" ht="31.5">
      <c r="A21" s="14" t="s">
        <v>81</v>
      </c>
      <c r="B21" s="12" t="s">
        <v>82</v>
      </c>
      <c r="C21" s="22">
        <v>1511.96</v>
      </c>
      <c r="D21" s="22">
        <f>C21</f>
        <v>1511.96</v>
      </c>
      <c r="E21" s="21">
        <f t="shared" si="0"/>
        <v>0</v>
      </c>
      <c r="F21" s="18">
        <v>158.02</v>
      </c>
      <c r="G21" s="23">
        <f>F21</f>
        <v>158.02</v>
      </c>
      <c r="H21" s="21">
        <f>F21-G21</f>
        <v>0</v>
      </c>
      <c r="I21" s="21">
        <f>1657.43</f>
        <v>1657.43</v>
      </c>
      <c r="J21" s="23">
        <f>I21</f>
        <v>1657.43</v>
      </c>
      <c r="K21" s="21">
        <f>I21-J21</f>
        <v>0</v>
      </c>
    </row>
    <row r="22" spans="1:11" ht="66" customHeight="1">
      <c r="A22" s="14">
        <v>6</v>
      </c>
      <c r="B22" s="12" t="s">
        <v>24</v>
      </c>
      <c r="C22" s="22"/>
      <c r="D22" s="22"/>
      <c r="E22" s="21"/>
      <c r="F22" s="18"/>
      <c r="G22" s="23"/>
      <c r="H22" s="21"/>
      <c r="I22" s="18"/>
      <c r="J22" s="23"/>
      <c r="K22" s="21"/>
    </row>
    <row r="23" spans="1:11" ht="66" customHeight="1">
      <c r="A23" s="14">
        <v>7</v>
      </c>
      <c r="B23" s="12" t="s">
        <v>75</v>
      </c>
      <c r="C23" s="22">
        <v>5367.82</v>
      </c>
      <c r="D23" s="22">
        <f>C23</f>
        <v>5367.82</v>
      </c>
      <c r="E23" s="21">
        <f>C23-D23</f>
        <v>0</v>
      </c>
      <c r="F23" s="21">
        <f>F24+F25+F28+545.11</f>
        <v>5794.24</v>
      </c>
      <c r="G23" s="23">
        <f>F23</f>
        <v>5794.24</v>
      </c>
      <c r="H23" s="21">
        <f aca="true" t="shared" si="1" ref="H23:H30">F23-G23</f>
        <v>0</v>
      </c>
      <c r="I23" s="21">
        <f>I24+I25+I28+567.56</f>
        <v>5932.76</v>
      </c>
      <c r="J23" s="23">
        <f>I23</f>
        <v>5932.76</v>
      </c>
      <c r="K23" s="21">
        <f aca="true" t="shared" si="2" ref="K23:K30">I23-J23</f>
        <v>0</v>
      </c>
    </row>
    <row r="24" spans="1:11" ht="28.5" customHeight="1">
      <c r="A24" s="14" t="s">
        <v>65</v>
      </c>
      <c r="B24" s="12" t="s">
        <v>66</v>
      </c>
      <c r="C24" s="22">
        <v>1327.67</v>
      </c>
      <c r="D24" s="22">
        <f>C24</f>
        <v>1327.67</v>
      </c>
      <c r="E24" s="21">
        <f aca="true" t="shared" si="3" ref="E24:E30">C24-D24</f>
        <v>0</v>
      </c>
      <c r="F24" s="18">
        <v>1327.67</v>
      </c>
      <c r="G24" s="23">
        <f>F24</f>
        <v>1327.67</v>
      </c>
      <c r="H24" s="21">
        <f t="shared" si="1"/>
        <v>0</v>
      </c>
      <c r="I24" s="21">
        <f>1348.91</f>
        <v>1348.91</v>
      </c>
      <c r="J24" s="23">
        <f>I24</f>
        <v>1348.91</v>
      </c>
      <c r="K24" s="21">
        <f t="shared" si="2"/>
        <v>0</v>
      </c>
    </row>
    <row r="25" spans="1:11" ht="35.25" customHeight="1">
      <c r="A25" s="14" t="s">
        <v>67</v>
      </c>
      <c r="B25" s="12" t="s">
        <v>68</v>
      </c>
      <c r="C25" s="22">
        <v>2415.95</v>
      </c>
      <c r="D25" s="22">
        <f aca="true" t="shared" si="4" ref="D25:D30">C25</f>
        <v>2415.95</v>
      </c>
      <c r="E25" s="21">
        <f t="shared" si="3"/>
        <v>0</v>
      </c>
      <c r="F25" s="18">
        <v>2743.58</v>
      </c>
      <c r="G25" s="23">
        <f aca="true" t="shared" si="5" ref="G25:G30">F25</f>
        <v>2743.58</v>
      </c>
      <c r="H25" s="21">
        <f t="shared" si="1"/>
        <v>0</v>
      </c>
      <c r="I25" s="18">
        <v>2783.05</v>
      </c>
      <c r="J25" s="23">
        <f aca="true" t="shared" si="6" ref="J25:J30">I25</f>
        <v>2783.05</v>
      </c>
      <c r="K25" s="21">
        <f t="shared" si="2"/>
        <v>0</v>
      </c>
    </row>
    <row r="26" spans="1:11" ht="50.25" customHeight="1">
      <c r="A26" s="14" t="s">
        <v>69</v>
      </c>
      <c r="B26" s="12" t="s">
        <v>56</v>
      </c>
      <c r="C26" s="22">
        <v>968.26</v>
      </c>
      <c r="D26" s="22">
        <f t="shared" si="4"/>
        <v>968.26</v>
      </c>
      <c r="E26" s="21">
        <f t="shared" si="3"/>
        <v>0</v>
      </c>
      <c r="F26" s="18">
        <v>1021.27</v>
      </c>
      <c r="G26" s="23">
        <f t="shared" si="5"/>
        <v>1021.27</v>
      </c>
      <c r="H26" s="21">
        <f t="shared" si="1"/>
        <v>0</v>
      </c>
      <c r="I26" s="18">
        <v>1069.27</v>
      </c>
      <c r="J26" s="23">
        <f t="shared" si="6"/>
        <v>1069.27</v>
      </c>
      <c r="K26" s="21">
        <f t="shared" si="2"/>
        <v>0</v>
      </c>
    </row>
    <row r="27" spans="1:11" ht="42" customHeight="1">
      <c r="A27" s="14" t="s">
        <v>70</v>
      </c>
      <c r="B27" s="13" t="s">
        <v>50</v>
      </c>
      <c r="C27" s="22">
        <v>294.35</v>
      </c>
      <c r="D27" s="22">
        <f t="shared" si="4"/>
        <v>294.35</v>
      </c>
      <c r="E27" s="21">
        <f t="shared" si="3"/>
        <v>0</v>
      </c>
      <c r="F27" s="18">
        <v>310.47</v>
      </c>
      <c r="G27" s="23">
        <f t="shared" si="5"/>
        <v>310.47</v>
      </c>
      <c r="H27" s="21">
        <f t="shared" si="1"/>
        <v>0</v>
      </c>
      <c r="I27" s="18">
        <v>325.06</v>
      </c>
      <c r="J27" s="23">
        <f t="shared" si="6"/>
        <v>325.06</v>
      </c>
      <c r="K27" s="21">
        <f t="shared" si="2"/>
        <v>0</v>
      </c>
    </row>
    <row r="28" spans="1:11" ht="54" customHeight="1">
      <c r="A28" s="14" t="s">
        <v>71</v>
      </c>
      <c r="B28" s="13" t="s">
        <v>72</v>
      </c>
      <c r="C28" s="22">
        <v>1100.54</v>
      </c>
      <c r="D28" s="22">
        <f t="shared" si="4"/>
        <v>1100.54</v>
      </c>
      <c r="E28" s="21">
        <f t="shared" si="3"/>
        <v>0</v>
      </c>
      <c r="F28" s="18">
        <v>1177.88</v>
      </c>
      <c r="G28" s="23">
        <f t="shared" si="5"/>
        <v>1177.88</v>
      </c>
      <c r="H28" s="21">
        <f t="shared" si="1"/>
        <v>0</v>
      </c>
      <c r="I28" s="18">
        <v>1233.24</v>
      </c>
      <c r="J28" s="23">
        <f t="shared" si="6"/>
        <v>1233.24</v>
      </c>
      <c r="K28" s="21">
        <f t="shared" si="2"/>
        <v>0</v>
      </c>
    </row>
    <row r="29" spans="1:11" ht="54" customHeight="1">
      <c r="A29" s="14" t="s">
        <v>73</v>
      </c>
      <c r="B29" s="12" t="s">
        <v>57</v>
      </c>
      <c r="C29" s="22">
        <v>589.91</v>
      </c>
      <c r="D29" s="22">
        <f t="shared" si="4"/>
        <v>589.91</v>
      </c>
      <c r="E29" s="21">
        <f t="shared" si="3"/>
        <v>0</v>
      </c>
      <c r="F29" s="18">
        <v>641.81</v>
      </c>
      <c r="G29" s="23">
        <f t="shared" si="5"/>
        <v>641.81</v>
      </c>
      <c r="H29" s="21">
        <f t="shared" si="1"/>
        <v>0</v>
      </c>
      <c r="I29" s="18">
        <v>671.98</v>
      </c>
      <c r="J29" s="23">
        <f t="shared" si="6"/>
        <v>671.98</v>
      </c>
      <c r="K29" s="21">
        <f t="shared" si="2"/>
        <v>0</v>
      </c>
    </row>
    <row r="30" spans="1:11" ht="37.5" customHeight="1">
      <c r="A30" s="14" t="s">
        <v>74</v>
      </c>
      <c r="B30" s="13" t="s">
        <v>50</v>
      </c>
      <c r="C30" s="22">
        <v>184.98</v>
      </c>
      <c r="D30" s="22">
        <f t="shared" si="4"/>
        <v>184.98</v>
      </c>
      <c r="E30" s="21">
        <f t="shared" si="3"/>
        <v>0</v>
      </c>
      <c r="F30" s="18">
        <v>195.11</v>
      </c>
      <c r="G30" s="23">
        <f t="shared" si="5"/>
        <v>195.11</v>
      </c>
      <c r="H30" s="21">
        <f t="shared" si="1"/>
        <v>0</v>
      </c>
      <c r="I30" s="18">
        <v>204.28</v>
      </c>
      <c r="J30" s="23">
        <f t="shared" si="6"/>
        <v>204.28</v>
      </c>
      <c r="K30" s="21">
        <f t="shared" si="2"/>
        <v>0</v>
      </c>
    </row>
    <row r="31" spans="1:11" ht="37.5" customHeight="1">
      <c r="A31" s="14">
        <v>8</v>
      </c>
      <c r="B31" s="13" t="s">
        <v>58</v>
      </c>
      <c r="C31" s="22">
        <f>C11+C12+C14+C15+C16+C22+C23</f>
        <v>13010.48</v>
      </c>
      <c r="D31" s="22">
        <f aca="true" t="shared" si="7" ref="D31:K31">D11+D12+D14+D15+D16+D22+D23</f>
        <v>13010.48</v>
      </c>
      <c r="E31" s="22">
        <f t="shared" si="7"/>
        <v>0</v>
      </c>
      <c r="F31" s="22">
        <f t="shared" si="7"/>
        <v>13591.55</v>
      </c>
      <c r="G31" s="22">
        <f t="shared" si="7"/>
        <v>13591.55</v>
      </c>
      <c r="H31" s="22">
        <f t="shared" si="7"/>
        <v>0</v>
      </c>
      <c r="I31" s="22">
        <f t="shared" si="7"/>
        <v>14050.77</v>
      </c>
      <c r="J31" s="22">
        <f t="shared" si="7"/>
        <v>14050.77</v>
      </c>
      <c r="K31" s="22">
        <f t="shared" si="7"/>
        <v>0</v>
      </c>
    </row>
    <row r="32" spans="1:11" ht="37.5" customHeight="1">
      <c r="A32" s="14">
        <v>9</v>
      </c>
      <c r="B32" s="13" t="s">
        <v>52</v>
      </c>
      <c r="C32" s="22">
        <v>159.8</v>
      </c>
      <c r="D32" s="22">
        <f>C32</f>
        <v>159.8</v>
      </c>
      <c r="E32" s="22">
        <f>E12+E13+E15+E16+E17+E23+E24</f>
        <v>0</v>
      </c>
      <c r="F32" s="22">
        <v>159.8</v>
      </c>
      <c r="G32" s="22">
        <f>F32</f>
        <v>159.8</v>
      </c>
      <c r="H32" s="22">
        <f>H12+H13+H15+H16+H17+H23+H24</f>
        <v>0</v>
      </c>
      <c r="I32" s="22">
        <v>159.8</v>
      </c>
      <c r="J32" s="22">
        <f>I32</f>
        <v>159.8</v>
      </c>
      <c r="K32" s="22">
        <f>K12+K13+K15+K16+K17+K23+K24</f>
        <v>0</v>
      </c>
    </row>
    <row r="33" spans="1:11" ht="37.5" customHeight="1">
      <c r="A33" s="14" t="s">
        <v>51</v>
      </c>
      <c r="B33" s="13" t="s">
        <v>53</v>
      </c>
      <c r="C33" s="22">
        <v>159.8</v>
      </c>
      <c r="D33" s="22">
        <f>C33</f>
        <v>159.8</v>
      </c>
      <c r="E33" s="22">
        <f>E13+E14+E16+E17+E18+E24+E25</f>
        <v>0</v>
      </c>
      <c r="F33" s="22">
        <v>159.8</v>
      </c>
      <c r="G33" s="22">
        <f>F33</f>
        <v>159.8</v>
      </c>
      <c r="H33" s="22">
        <f>H13+H14+H16+H17+H18+H24+H25</f>
        <v>0</v>
      </c>
      <c r="I33" s="22">
        <v>159.8</v>
      </c>
      <c r="J33" s="22">
        <f>I33</f>
        <v>159.8</v>
      </c>
      <c r="K33" s="22">
        <f>K13+K14+K16+K17+K18+K24+K25</f>
        <v>0</v>
      </c>
    </row>
    <row r="34" spans="1:11" ht="47.25">
      <c r="A34" s="17">
        <v>10</v>
      </c>
      <c r="B34" s="12" t="s">
        <v>54</v>
      </c>
      <c r="C34" s="22">
        <f>C31+C32</f>
        <v>13170.279999999999</v>
      </c>
      <c r="D34" s="22">
        <f aca="true" t="shared" si="8" ref="D34:K34">D31+D32</f>
        <v>13170.279999999999</v>
      </c>
      <c r="E34" s="22">
        <f t="shared" si="8"/>
        <v>0</v>
      </c>
      <c r="F34" s="22">
        <f t="shared" si="8"/>
        <v>13751.349999999999</v>
      </c>
      <c r="G34" s="22">
        <f t="shared" si="8"/>
        <v>13751.349999999999</v>
      </c>
      <c r="H34" s="22">
        <f t="shared" si="8"/>
        <v>0</v>
      </c>
      <c r="I34" s="22">
        <f t="shared" si="8"/>
        <v>14210.57</v>
      </c>
      <c r="J34" s="22">
        <f t="shared" si="8"/>
        <v>14210.57</v>
      </c>
      <c r="K34" s="22">
        <f t="shared" si="8"/>
        <v>0</v>
      </c>
    </row>
  </sheetData>
  <sheetProtection/>
  <mergeCells count="10">
    <mergeCell ref="A6:K6"/>
    <mergeCell ref="A8:A9"/>
    <mergeCell ref="B8:B9"/>
    <mergeCell ref="C8:E8"/>
    <mergeCell ref="C2:E2"/>
    <mergeCell ref="A5:K5"/>
    <mergeCell ref="F8:H8"/>
    <mergeCell ref="I8:K8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A1">
      <selection activeCell="D9" sqref="D9"/>
    </sheetView>
  </sheetViews>
  <sheetFormatPr defaultColWidth="9.140625" defaultRowHeight="12.75"/>
  <cols>
    <col min="1" max="1" width="4.28125" style="24" customWidth="1"/>
    <col min="2" max="2" width="30.28125" style="24" customWidth="1"/>
    <col min="3" max="9" width="13.00390625" style="24" customWidth="1"/>
    <col min="10" max="16384" width="9.140625" style="24" customWidth="1"/>
  </cols>
  <sheetData>
    <row r="1" spans="6:12" ht="57.75" customHeight="1">
      <c r="F1" s="25"/>
      <c r="G1" s="51" t="s">
        <v>78</v>
      </c>
      <c r="H1" s="56"/>
      <c r="I1" s="56"/>
      <c r="J1" s="26"/>
      <c r="K1" s="26"/>
      <c r="L1" s="26"/>
    </row>
    <row r="3" spans="1:12" ht="21.75" customHeight="1">
      <c r="A3" s="57" t="s">
        <v>84</v>
      </c>
      <c r="B3" s="57"/>
      <c r="C3" s="57"/>
      <c r="D3" s="57"/>
      <c r="E3" s="57"/>
      <c r="F3" s="57"/>
      <c r="G3" s="57"/>
      <c r="H3" s="57"/>
      <c r="I3" s="57"/>
      <c r="K3" s="27"/>
      <c r="L3" s="27"/>
    </row>
    <row r="4" spans="1:12" ht="20.25" customHeight="1">
      <c r="A4" s="54" t="s">
        <v>85</v>
      </c>
      <c r="B4" s="54"/>
      <c r="C4" s="54"/>
      <c r="D4" s="54"/>
      <c r="E4" s="54"/>
      <c r="F4" s="54"/>
      <c r="G4" s="54"/>
      <c r="H4" s="54"/>
      <c r="I4" s="54"/>
      <c r="K4" s="27"/>
      <c r="L4" s="27"/>
    </row>
    <row r="5" spans="1:9" ht="15">
      <c r="A5" s="39"/>
      <c r="B5" s="39"/>
      <c r="C5" s="39"/>
      <c r="D5" s="39"/>
      <c r="E5" s="39"/>
      <c r="F5" s="39"/>
      <c r="G5" s="39"/>
      <c r="H5" s="39"/>
      <c r="I5" s="39"/>
    </row>
    <row r="6" spans="1:9" s="28" customFormat="1" ht="50.25" customHeight="1">
      <c r="A6" s="58" t="s">
        <v>6</v>
      </c>
      <c r="B6" s="58" t="s">
        <v>11</v>
      </c>
      <c r="C6" s="58" t="s">
        <v>8</v>
      </c>
      <c r="D6" s="58" t="s">
        <v>25</v>
      </c>
      <c r="E6" s="58"/>
      <c r="F6" s="58"/>
      <c r="G6" s="58"/>
      <c r="H6" s="58"/>
      <c r="I6" s="58"/>
    </row>
    <row r="7" spans="1:9" s="28" customFormat="1" ht="55.5" customHeight="1">
      <c r="A7" s="58"/>
      <c r="B7" s="58"/>
      <c r="C7" s="58"/>
      <c r="D7" s="29" t="s">
        <v>26</v>
      </c>
      <c r="E7" s="29" t="s">
        <v>27</v>
      </c>
      <c r="F7" s="29" t="s">
        <v>28</v>
      </c>
      <c r="G7" s="29" t="s">
        <v>29</v>
      </c>
      <c r="H7" s="11" t="s">
        <v>30</v>
      </c>
      <c r="I7" s="11" t="s">
        <v>31</v>
      </c>
    </row>
    <row r="8" spans="1:9" s="28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7"/>
      <c r="I8" s="37"/>
    </row>
    <row r="9" spans="1:9" s="28" customFormat="1" ht="52.5" customHeight="1">
      <c r="A9" s="36" t="s">
        <v>32</v>
      </c>
      <c r="B9" s="38" t="s">
        <v>12</v>
      </c>
      <c r="C9" s="36" t="s">
        <v>13</v>
      </c>
      <c r="D9" s="35">
        <v>64.25</v>
      </c>
      <c r="E9" s="35">
        <v>66.94</v>
      </c>
      <c r="F9" s="35">
        <v>66.94</v>
      </c>
      <c r="G9" s="35">
        <v>69.21</v>
      </c>
      <c r="H9" s="35">
        <v>69.21</v>
      </c>
      <c r="I9" s="35">
        <v>71.49</v>
      </c>
    </row>
    <row r="10" spans="1:9" ht="52.5" customHeight="1">
      <c r="A10" s="36" t="s">
        <v>33</v>
      </c>
      <c r="B10" s="38" t="s">
        <v>14</v>
      </c>
      <c r="C10" s="36" t="s">
        <v>13</v>
      </c>
      <c r="D10" s="35">
        <v>75.81</v>
      </c>
      <c r="E10" s="35">
        <v>78.99</v>
      </c>
      <c r="F10" s="35">
        <v>78.99</v>
      </c>
      <c r="G10" s="35">
        <v>81.67</v>
      </c>
      <c r="H10" s="40">
        <v>81.67</v>
      </c>
      <c r="I10" s="40">
        <v>84.36</v>
      </c>
    </row>
    <row r="12" spans="1:9" ht="56.25" customHeight="1">
      <c r="A12" s="55"/>
      <c r="B12" s="55"/>
      <c r="C12" s="55"/>
      <c r="D12" s="55"/>
      <c r="E12" s="55"/>
      <c r="F12" s="55"/>
      <c r="G12" s="55"/>
      <c r="H12" s="55"/>
      <c r="I12" s="55"/>
    </row>
  </sheetData>
  <sheetProtection/>
  <mergeCells count="8">
    <mergeCell ref="A4:I4"/>
    <mergeCell ref="A12:I12"/>
    <mergeCell ref="G1:I1"/>
    <mergeCell ref="A3:I3"/>
    <mergeCell ref="A6:A7"/>
    <mergeCell ref="B6:B7"/>
    <mergeCell ref="C6:C7"/>
    <mergeCell ref="D6:I6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2013-11-26T09:18:38Z</cp:lastPrinted>
  <dcterms:created xsi:type="dcterms:W3CDTF">1996-10-08T23:32:33Z</dcterms:created>
  <dcterms:modified xsi:type="dcterms:W3CDTF">2013-11-26T09:19:20Z</dcterms:modified>
  <cp:category/>
  <cp:version/>
  <cp:contentType/>
  <cp:contentStatus/>
</cp:coreProperties>
</file>